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codeName="{37B6ACAC-4A07-160E-37E0-EFA003358AD4}"/>
  <workbookPr codeName="ThisWorkbook" defaultThemeVersion="166925"/>
  <mc:AlternateContent xmlns:mc="http://schemas.openxmlformats.org/markup-compatibility/2006">
    <mc:Choice Requires="x15">
      <x15ac:absPath xmlns:x15ac="http://schemas.microsoft.com/office/spreadsheetml/2010/11/ac" url="C:\Users\Kazekage12\Desktop\"/>
    </mc:Choice>
  </mc:AlternateContent>
  <bookViews>
    <workbookView xWindow="0" yWindow="0" windowWidth="20490" windowHeight="7680" xr2:uid="{3E70992C-D4AD-433E-853B-25D52EBD77F6}"/>
  </bookViews>
  <sheets>
    <sheet name="20-20-20"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 r="B27" i="1"/>
  <c r="B26" i="1"/>
  <c r="B25" i="1"/>
  <c r="B20" i="1"/>
  <c r="B19" i="1"/>
  <c r="B18" i="1"/>
  <c r="B13" i="1"/>
  <c r="B12" i="1"/>
  <c r="B11" i="1"/>
  <c r="H13" i="1"/>
  <c r="H12" i="1"/>
  <c r="H11" i="1"/>
  <c r="H20" i="1"/>
  <c r="H19" i="1"/>
  <c r="H18" i="1"/>
  <c r="H27" i="1"/>
  <c r="H25" i="1"/>
  <c r="E35" i="1" l="1"/>
  <c r="H26" i="1"/>
  <c r="A2" i="1"/>
  <c r="E31" i="1" l="1"/>
  <c r="B32" i="1" l="1"/>
  <c r="B30" i="1"/>
  <c r="E32" i="1" l="1"/>
  <c r="E34" i="1"/>
  <c r="G4" i="1"/>
  <c r="E30" i="1"/>
</calcChain>
</file>

<file path=xl/sharedStrings.xml><?xml version="1.0" encoding="utf-8"?>
<sst xmlns="http://schemas.openxmlformats.org/spreadsheetml/2006/main" count="56" uniqueCount="31">
  <si>
    <t>Lenth of Marriage:</t>
  </si>
  <si>
    <t>Lenth of Service 1:</t>
  </si>
  <si>
    <t>Overlap?</t>
  </si>
  <si>
    <t>Lenth of Service 2:</t>
  </si>
  <si>
    <t>Amount of Overlap:</t>
  </si>
  <si>
    <t>Lenth of Service 3:</t>
  </si>
  <si>
    <t>Lenth of Service 4:</t>
  </si>
  <si>
    <t>Lenth of Service 5:</t>
  </si>
  <si>
    <t>Lenth of Service 6:</t>
  </si>
  <si>
    <t>Total Service:</t>
  </si>
  <si>
    <t>Total Overlap of Service:</t>
  </si>
  <si>
    <t>Service Period 1 From Date:</t>
  </si>
  <si>
    <t>Service Period 1 To Date:</t>
  </si>
  <si>
    <t>Service Period 2 From Date:</t>
  </si>
  <si>
    <t>Service Period 2 To Date:</t>
  </si>
  <si>
    <t>Service Period 3 From Date:</t>
  </si>
  <si>
    <t>Service Period 3 To Date:</t>
  </si>
  <si>
    <t>Service Period 4 From Date:</t>
  </si>
  <si>
    <t>Service Period 5 From Date:</t>
  </si>
  <si>
    <t>Service Period 5 To Date:</t>
  </si>
  <si>
    <t>Service Period 4 To Date:</t>
  </si>
  <si>
    <t>Service Period 6 From Date:</t>
  </si>
  <si>
    <t>Service Period 6 To Date:</t>
  </si>
  <si>
    <t>Outcome for Former Spouse:</t>
  </si>
  <si>
    <t>Enter Value</t>
  </si>
  <si>
    <t>Enter Periods of Service</t>
  </si>
  <si>
    <t>Marriage Date:</t>
  </si>
  <si>
    <t>Divorce Date:</t>
  </si>
  <si>
    <t>Former Spouse's Name</t>
  </si>
  <si>
    <t>Service Member's Name:</t>
  </si>
  <si>
    <t>Former Spouse Benefits Eligibility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</si>
</sst>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ourier New"/>
      <family val="2"/>
    </font>
    <font>
      <b/>
      <sz val="10"/>
      <name val="Arial"/>
      <family val="2"/>
    </font>
    <font>
      <sz val="10"/>
      <color rgb="FF000000"/>
      <name val="Times New Roman"/>
      <family val="1"/>
    </font>
    <font>
      <sz val="10"/>
      <color indexed="8"/>
      <name val="Arial"/>
      <family val="2"/>
    </font>
    <font>
      <sz val="10"/>
      <name val="MS Sans Serif"/>
      <family val="2"/>
    </font>
    <font>
      <sz val="15"/>
      <color rgb="FF00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00B050"/>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3">
    <xf numFmtId="0" fontId="0" fillId="0" borderId="0"/>
    <xf numFmtId="164" fontId="3" fillId="0" borderId="0"/>
    <xf numFmtId="164" fontId="6" fillId="0" borderId="0"/>
    <xf numFmtId="164" fontId="3" fillId="0" borderId="0"/>
    <xf numFmtId="9" fontId="3" fillId="0" borderId="0" applyFont="0" applyFill="0" applyBorder="0" applyAlignment="0" applyProtection="0"/>
    <xf numFmtId="164" fontId="4" fillId="0" borderId="0"/>
    <xf numFmtId="164" fontId="7" fillId="0" borderId="0"/>
    <xf numFmtId="164" fontId="8" fillId="0" borderId="0"/>
    <xf numFmtId="164" fontId="3" fillId="0" borderId="0"/>
    <xf numFmtId="164" fontId="3" fillId="0" borderId="0"/>
    <xf numFmtId="164" fontId="4"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0" fontId="1" fillId="0" borderId="0"/>
    <xf numFmtId="0" fontId="1" fillId="0" borderId="0"/>
    <xf numFmtId="0" fontId="1" fillId="0" borderId="0"/>
    <xf numFmtId="0" fontId="1" fillId="0" borderId="0"/>
    <xf numFmtId="0" fontId="1" fillId="0" borderId="0"/>
  </cellStyleXfs>
  <cellXfs count="26">
    <xf numFmtId="0" fontId="0" fillId="0" borderId="0" xfId="0"/>
    <xf numFmtId="0" fontId="0" fillId="0" borderId="1" xfId="0" applyBorder="1" applyAlignment="1">
      <alignment horizontal="center" vertical="center"/>
    </xf>
    <xf numFmtId="0" fontId="2" fillId="2" borderId="1" xfId="0" applyFont="1" applyFill="1" applyBorder="1" applyAlignment="1">
      <alignment horizontal="left" vertical="center"/>
    </xf>
    <xf numFmtId="0" fontId="0" fillId="2" borderId="1" xfId="0" applyFill="1" applyBorder="1"/>
    <xf numFmtId="164" fontId="3" fillId="3" borderId="1" xfId="1" applyFill="1" applyBorder="1" applyAlignment="1">
      <alignment horizontal="center" vertical="center"/>
    </xf>
    <xf numFmtId="0" fontId="3" fillId="2" borderId="1" xfId="0" applyFont="1" applyFill="1" applyBorder="1" applyAlignment="1">
      <alignment vertical="center"/>
    </xf>
    <xf numFmtId="0" fontId="0" fillId="2" borderId="5" xfId="0" applyFill="1" applyBorder="1"/>
    <xf numFmtId="0" fontId="0" fillId="0" borderId="5" xfId="0" applyBorder="1" applyAlignment="1">
      <alignment horizontal="center" vertical="center"/>
    </xf>
    <xf numFmtId="164" fontId="3" fillId="3" borderId="5" xfId="1" applyFill="1" applyBorder="1" applyAlignment="1">
      <alignment horizontal="center" vertical="center"/>
    </xf>
    <xf numFmtId="0" fontId="2" fillId="0" borderId="1" xfId="0" applyFont="1" applyBorder="1" applyAlignment="1">
      <alignment horizontal="left" vertical="center" wrapText="1"/>
    </xf>
    <xf numFmtId="0" fontId="5" fillId="5" borderId="1" xfId="0" applyFont="1" applyFill="1" applyBorder="1" applyAlignment="1">
      <alignment horizontal="center" vertical="center"/>
    </xf>
    <xf numFmtId="49" fontId="5" fillId="4" borderId="2" xfId="0" applyNumberFormat="1" applyFont="1" applyFill="1" applyBorder="1" applyAlignment="1" applyProtection="1">
      <alignment horizontal="center" vertical="center"/>
      <protection locked="0"/>
    </xf>
    <xf numFmtId="49" fontId="5" fillId="4" borderId="3" xfId="0" applyNumberFormat="1" applyFont="1" applyFill="1" applyBorder="1" applyAlignment="1" applyProtection="1">
      <alignment horizontal="center" vertical="center"/>
      <protection locked="0"/>
    </xf>
    <xf numFmtId="49" fontId="5" fillId="4" borderId="4" xfId="0" applyNumberFormat="1" applyFont="1" applyFill="1" applyBorder="1" applyAlignment="1" applyProtection="1">
      <alignment horizontal="center" vertical="center"/>
      <protection locked="0"/>
    </xf>
    <xf numFmtId="0" fontId="5" fillId="6" borderId="1" xfId="0" applyFont="1" applyFill="1" applyBorder="1" applyAlignment="1">
      <alignment horizontal="center" vertical="center"/>
    </xf>
    <xf numFmtId="2" fontId="0" fillId="2" borderId="1" xfId="0" applyNumberFormat="1" applyFill="1" applyBorder="1" applyAlignment="1">
      <alignment horizontal="center" vertical="center"/>
    </xf>
    <xf numFmtId="0" fontId="0" fillId="2" borderId="1" xfId="0" applyFill="1" applyBorder="1" applyAlignment="1">
      <alignment horizontal="center" vertical="center"/>
    </xf>
    <xf numFmtId="2" fontId="2" fillId="2" borderId="1"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wrapText="1"/>
    </xf>
    <xf numFmtId="0" fontId="2" fillId="2" borderId="1" xfId="0" applyFont="1" applyFill="1" applyBorder="1" applyAlignment="1">
      <alignment horizontal="left" vertical="center"/>
    </xf>
    <xf numFmtId="0" fontId="2" fillId="0" borderId="4"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49" fontId="5" fillId="7" borderId="1" xfId="0" applyNumberFormat="1" applyFont="1" applyFill="1" applyBorder="1" applyAlignment="1" applyProtection="1">
      <alignment horizontal="center" vertical="center"/>
      <protection locked="0"/>
    </xf>
    <xf numFmtId="0" fontId="0" fillId="0" borderId="5" xfId="0" applyNumberFormat="1" applyBorder="1" applyAlignment="1">
      <alignment horizontal="center" vertical="center"/>
    </xf>
    <xf numFmtId="0" fontId="0" fillId="0" borderId="1" xfId="0" applyNumberFormat="1" applyBorder="1" applyAlignment="1">
      <alignment horizontal="center" vertical="center"/>
    </xf>
  </cellXfs>
  <cellStyles count="23">
    <cellStyle name="Normal" xfId="0" builtinId="0"/>
    <cellStyle name="Normal 10" xfId="18" xr:uid="{00000000-0005-0000-0000-000030000000}"/>
    <cellStyle name="Normal 11" xfId="19" xr:uid="{00000000-0005-0000-0000-000031000000}"/>
    <cellStyle name="Normal 12" xfId="20" xr:uid="{00000000-0005-0000-0000-000032000000}"/>
    <cellStyle name="Normal 13" xfId="21" xr:uid="{00000000-0005-0000-0000-000033000000}"/>
    <cellStyle name="Normal 14" xfId="22" xr:uid="{00000000-0005-0000-0000-000034000000}"/>
    <cellStyle name="Normal 15" xfId="1" xr:uid="{00000000-0005-0000-0000-00002F000000}"/>
    <cellStyle name="Normal 2" xfId="2" xr:uid="{00000000-0005-0000-0000-000035000000}"/>
    <cellStyle name="Normal 2 2" xfId="11" xr:uid="{00000000-0005-0000-0000-000036000000}"/>
    <cellStyle name="Normal 3" xfId="3" xr:uid="{00000000-0005-0000-0000-000037000000}"/>
    <cellStyle name="Normal 3 2" xfId="9" xr:uid="{00000000-0005-0000-0000-000038000000}"/>
    <cellStyle name="Normal 4" xfId="5" xr:uid="{00000000-0005-0000-0000-000039000000}"/>
    <cellStyle name="Normal 4 2" xfId="10" xr:uid="{00000000-0005-0000-0000-00003A000000}"/>
    <cellStyle name="Normal 4 2 2" xfId="13" xr:uid="{00000000-0005-0000-0000-00003B000000}"/>
    <cellStyle name="Normal 4 2 3" xfId="17" xr:uid="{00000000-0005-0000-0000-00003C000000}"/>
    <cellStyle name="Normal 4 3" xfId="12" xr:uid="{00000000-0005-0000-0000-00003D000000}"/>
    <cellStyle name="Normal 4 4" xfId="16" xr:uid="{00000000-0005-0000-0000-00003E000000}"/>
    <cellStyle name="Normal 5" xfId="6" xr:uid="{00000000-0005-0000-0000-00003F000000}"/>
    <cellStyle name="Normal 6" xfId="7" xr:uid="{00000000-0005-0000-0000-000040000000}"/>
    <cellStyle name="Normal 7" xfId="8" xr:uid="{00000000-0005-0000-0000-000041000000}"/>
    <cellStyle name="Normal 8" xfId="14" xr:uid="{00000000-0005-0000-0000-000042000000}"/>
    <cellStyle name="Normal 9" xfId="15" xr:uid="{00000000-0005-0000-0000-000043000000}"/>
    <cellStyle name="Percent 2" xfId="4" xr:uid="{00000000-0005-0000-0000-000044000000}"/>
  </cellStyles>
  <dxfs count="19">
    <dxf>
      <fill>
        <patternFill>
          <bgColor rgb="FFC00000"/>
        </patternFill>
      </fill>
    </dxf>
    <dxf>
      <fill>
        <patternFill>
          <bgColor rgb="FFFFFF0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theme="0" tint="-0.24994659260841701"/>
        </patternFill>
      </fill>
    </dxf>
    <dxf>
      <fill>
        <patternFill>
          <bgColor rgb="FFFFFF00"/>
        </patternFill>
      </fill>
    </dxf>
    <dxf>
      <fill>
        <patternFill>
          <bgColor rgb="FFC00000"/>
        </patternFill>
      </fill>
    </dxf>
    <dxf>
      <fill>
        <patternFill>
          <bgColor rgb="FF00B050"/>
        </patternFill>
      </fill>
    </dxf>
    <dxf>
      <fill>
        <patternFill>
          <bgColor theme="0" tint="-0.24994659260841701"/>
        </patternFill>
      </fill>
    </dxf>
    <dxf>
      <fill>
        <patternFill>
          <bgColor rgb="FFC00000"/>
        </patternFill>
      </fill>
    </dxf>
    <dxf>
      <fill>
        <patternFill>
          <bgColor rgb="FF00B05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2</xdr:row>
          <xdr:rowOff>19050</xdr:rowOff>
        </xdr:from>
        <xdr:to>
          <xdr:col>10</xdr:col>
          <xdr:colOff>685800</xdr:colOff>
          <xdr:row>3</xdr:row>
          <xdr:rowOff>152400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500" b="0" i="0" u="none" strike="noStrike" baseline="0">
                  <a:solidFill>
                    <a:srgbClr val="000000"/>
                  </a:solidFill>
                  <a:latin typeface="Arial"/>
                  <a:cs typeface="Arial"/>
                </a:rPr>
                <a:t>Reset Data</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n-Regular%20Retired%20Pay%20and%20SBP%20Premium%20Calculator%20-%202018%20-%202.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itary"/>
      <sheetName val="SBP"/>
      <sheetName val="VA"/>
      <sheetName val="Tax"/>
      <sheetName val="TIG"/>
      <sheetName val="CP Calc"/>
      <sheetName val="TSP"/>
      <sheetName val="Retired Pay Results"/>
      <sheetName val="BRSCompare"/>
      <sheetName val="Division"/>
      <sheetName val="VA Rates"/>
      <sheetName val="VA SMC"/>
      <sheetName val="State Tax"/>
      <sheetName val="TSPCalc"/>
      <sheetName val="TSPCalcNoMatch"/>
      <sheetName val="BasRetPayCOLACalc"/>
      <sheetName val="DisBasRetPayCOLACalc"/>
      <sheetName val="Mil SBP Calculations"/>
      <sheetName val="VA_Est"/>
      <sheetName val="VAvsDrill"/>
      <sheetName val="LifeIns"/>
      <sheetName val="InsCalc"/>
      <sheetName val="InsValuation"/>
      <sheetName val="InvestSBP"/>
      <sheetName val="SBP Annuity"/>
      <sheetName val="State Ret Pay"/>
      <sheetName val="PointValues MilRS"/>
      <sheetName val="PointValues ModRS"/>
      <sheetName val="Progression"/>
      <sheetName val="TradTSPMatchCalc"/>
      <sheetName val="Lifetime"/>
      <sheetName val="VSI"/>
      <sheetName val="MMRS Statement"/>
      <sheetName val="SSA"/>
      <sheetName val="LumpSumCalc"/>
      <sheetName val="RCSBP Sp Imm Rates"/>
      <sheetName val="Svc Ben"/>
      <sheetName val="InvSBPCalc"/>
      <sheetName val="Service For Pay"/>
      <sheetName val="RCSBP Child Imm Rates"/>
      <sheetName val="SBP History"/>
      <sheetName val="Directions"/>
      <sheetName val="SBP vs Insurance"/>
      <sheetName val="Taxes"/>
      <sheetName val="InsDirections"/>
      <sheetName val="Economics"/>
      <sheetName val="Mort Rates"/>
      <sheetName val="Post-60 NOE"/>
      <sheetName val="SvcState-InDev"/>
      <sheetName val="RCSBP Ins Int Imm Rates"/>
      <sheetName val="Change_Notes"/>
      <sheetName val="MilPay"/>
      <sheetName val="Mortality &amp; Health"/>
      <sheetName val="RetPayCOLA"/>
      <sheetName val="BasicPayCOLA"/>
      <sheetName val="Drill Pay"/>
      <sheetName val="High3MilPay"/>
      <sheetName val="RCSBP Sp Def Rates"/>
      <sheetName val="RCSBP Ins Int Def Rates"/>
      <sheetName val="RCSBP Child Def Rates"/>
      <sheetName val="Child Only"/>
      <sheetName val="Child Age 0"/>
      <sheetName val="Child Age 1"/>
      <sheetName val="Child Age 2"/>
      <sheetName val="Child Age 3"/>
      <sheetName val="Child Age 4"/>
      <sheetName val="Child Age 5"/>
      <sheetName val="Child Age 6"/>
      <sheetName val="Child Age 7"/>
      <sheetName val="Child Age 8"/>
      <sheetName val="Child Age 9"/>
      <sheetName val="Child Age 10"/>
      <sheetName val="Child Age 11"/>
      <sheetName val="Child Age 12"/>
      <sheetName val="Child Age 13"/>
      <sheetName val="Child Age 14"/>
      <sheetName val="Child Age 15"/>
      <sheetName val="Child Age 16"/>
      <sheetName val="Child Age 17"/>
      <sheetName val="Child Age 18"/>
      <sheetName val="Child Age 19"/>
      <sheetName val="Child Age 20"/>
      <sheetName val="Child Age 21"/>
      <sheetName val="Child Age 22"/>
      <sheetName val="19491001"/>
      <sheetName val="19520501"/>
      <sheetName val="19550401"/>
      <sheetName val="19580601"/>
      <sheetName val="19631001"/>
      <sheetName val="19640901"/>
      <sheetName val="19650901"/>
      <sheetName val="19660701"/>
      <sheetName val="19671001"/>
      <sheetName val="19680701"/>
      <sheetName val="19690701"/>
      <sheetName val="19700101"/>
      <sheetName val="19710101"/>
      <sheetName val="19711001"/>
      <sheetName val="19721001"/>
      <sheetName val="19731001"/>
      <sheetName val="19741001"/>
      <sheetName val="19751001"/>
      <sheetName val="19761001"/>
      <sheetName val="19771001"/>
      <sheetName val="19781001"/>
      <sheetName val="19791001"/>
      <sheetName val="19801001"/>
      <sheetName val="19811001"/>
      <sheetName val="19821001"/>
      <sheetName val="19830101"/>
      <sheetName val="19840101"/>
      <sheetName val="19850101"/>
      <sheetName val="19860101"/>
      <sheetName val="19870101"/>
      <sheetName val="19880101"/>
      <sheetName val="19890101"/>
      <sheetName val="19900101"/>
      <sheetName val="19910101"/>
      <sheetName val="19920101"/>
      <sheetName val="19930101"/>
      <sheetName val="19940101"/>
      <sheetName val="19950101"/>
      <sheetName val="19960101"/>
      <sheetName val="19970101"/>
      <sheetName val="19980101"/>
      <sheetName val="19990101"/>
      <sheetName val="20000101"/>
      <sheetName val="20000701"/>
      <sheetName val="20010101"/>
      <sheetName val="20020101"/>
      <sheetName val="20030101"/>
      <sheetName val="20040101"/>
      <sheetName val="20050101"/>
      <sheetName val="20060101"/>
      <sheetName val="20070101"/>
      <sheetName val="20070401"/>
      <sheetName val="20080101"/>
      <sheetName val="20090101"/>
      <sheetName val="20100101"/>
      <sheetName val="20110101"/>
      <sheetName val="20120101"/>
      <sheetName val="20130101"/>
      <sheetName val="20140101"/>
      <sheetName val="20150101"/>
      <sheetName val="20160101"/>
      <sheetName val="20170101"/>
      <sheetName val="2018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E1">
            <v>2018</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C32D9-4E79-41A2-B823-18ED8F7F2825}">
  <sheetPr codeName="Sheet1">
    <pageSetUpPr fitToPage="1"/>
  </sheetPr>
  <dimension ref="A1:K36"/>
  <sheetViews>
    <sheetView tabSelected="1" zoomScale="90" zoomScaleNormal="90" workbookViewId="0">
      <pane ySplit="6" topLeftCell="A7" activePane="bottomLeft" state="frozen"/>
      <selection pane="bottomLeft" activeCell="E13" sqref="E13"/>
    </sheetView>
  </sheetViews>
  <sheetFormatPr defaultRowHeight="15" x14ac:dyDescent="0.25"/>
  <cols>
    <col min="1" max="1" width="52.42578125" bestFit="1" customWidth="1"/>
    <col min="2" max="4" width="7.7109375" customWidth="1"/>
    <col min="5" max="6" width="10.7109375" customWidth="1"/>
    <col min="7" max="7" width="25.85546875" customWidth="1"/>
    <col min="8" max="10" width="7.7109375" customWidth="1"/>
    <col min="11" max="11" width="10.7109375" customWidth="1"/>
  </cols>
  <sheetData>
    <row r="1" spans="1:11" x14ac:dyDescent="0.25">
      <c r="A1" s="10" t="s">
        <v>30</v>
      </c>
      <c r="B1" s="10"/>
      <c r="C1" s="10"/>
      <c r="D1" s="10"/>
      <c r="E1" s="10"/>
      <c r="F1" s="10"/>
      <c r="G1" s="10"/>
      <c r="H1" s="10"/>
      <c r="I1" s="10"/>
      <c r="J1" s="10"/>
      <c r="K1" s="10"/>
    </row>
    <row r="2" spans="1:11" x14ac:dyDescent="0.25">
      <c r="A2" s="10" t="str">
        <f>"Values displayed below are in "&amp;'[1]Mil SBP Calculations'!$E$1&amp;" dollars."</f>
        <v>Values displayed below are in 2018 dollars.</v>
      </c>
      <c r="B2" s="10"/>
      <c r="C2" s="10"/>
      <c r="D2" s="10"/>
      <c r="E2" s="10"/>
      <c r="F2" s="10"/>
      <c r="G2" s="10"/>
      <c r="H2" s="10"/>
      <c r="I2" s="10"/>
      <c r="J2" s="10"/>
      <c r="K2" s="10"/>
    </row>
    <row r="3" spans="1:11" x14ac:dyDescent="0.25">
      <c r="A3" s="5" t="s">
        <v>29</v>
      </c>
      <c r="B3" s="11"/>
      <c r="C3" s="12"/>
      <c r="D3" s="13"/>
      <c r="E3" s="4" t="s">
        <v>24</v>
      </c>
    </row>
    <row r="4" spans="1:11" x14ac:dyDescent="0.25">
      <c r="A4" s="5" t="s">
        <v>28</v>
      </c>
      <c r="B4" s="11"/>
      <c r="C4" s="12"/>
      <c r="D4" s="13"/>
      <c r="E4" s="4" t="s">
        <v>24</v>
      </c>
      <c r="G4" t="b">
        <f>AND(B30&gt;=20,B31&gt;=20,B32&lt;20)</f>
        <v>0</v>
      </c>
    </row>
    <row r="5" spans="1:11" x14ac:dyDescent="0.25">
      <c r="A5" s="3" t="s">
        <v>26</v>
      </c>
      <c r="B5" s="23"/>
      <c r="C5" s="23"/>
      <c r="D5" s="23"/>
      <c r="E5" s="4" t="s">
        <v>24</v>
      </c>
    </row>
    <row r="6" spans="1:11" x14ac:dyDescent="0.25">
      <c r="A6" s="3" t="s">
        <v>27</v>
      </c>
      <c r="B6" s="23"/>
      <c r="C6" s="23"/>
      <c r="D6" s="23"/>
      <c r="E6" s="4" t="s">
        <v>24</v>
      </c>
    </row>
    <row r="8" spans="1:11" x14ac:dyDescent="0.25">
      <c r="A8" s="14" t="s">
        <v>25</v>
      </c>
      <c r="B8" s="14"/>
      <c r="C8" s="14"/>
      <c r="D8" s="14"/>
      <c r="E8" s="14"/>
      <c r="F8" s="14"/>
      <c r="G8" s="14"/>
      <c r="H8" s="14"/>
      <c r="I8" s="14"/>
      <c r="J8" s="14"/>
      <c r="K8" s="14"/>
    </row>
    <row r="9" spans="1:11" x14ac:dyDescent="0.25">
      <c r="A9" s="6" t="s">
        <v>11</v>
      </c>
      <c r="B9" s="24"/>
      <c r="C9" s="24"/>
      <c r="D9" s="24"/>
      <c r="E9" s="8" t="s">
        <v>24</v>
      </c>
      <c r="G9" s="6" t="s">
        <v>17</v>
      </c>
      <c r="H9" s="7"/>
      <c r="I9" s="7"/>
      <c r="J9" s="7"/>
      <c r="K9" s="8" t="s">
        <v>24</v>
      </c>
    </row>
    <row r="10" spans="1:11" x14ac:dyDescent="0.25">
      <c r="A10" s="3" t="s">
        <v>12</v>
      </c>
      <c r="B10" s="25"/>
      <c r="C10" s="25"/>
      <c r="D10" s="25"/>
      <c r="E10" s="4" t="s">
        <v>24</v>
      </c>
      <c r="G10" s="3" t="s">
        <v>20</v>
      </c>
      <c r="H10" s="1"/>
      <c r="I10" s="1"/>
      <c r="J10" s="1"/>
      <c r="K10" s="4" t="s">
        <v>24</v>
      </c>
    </row>
    <row r="11" spans="1:11" x14ac:dyDescent="0.25">
      <c r="A11" s="3" t="s">
        <v>1</v>
      </c>
      <c r="B11" s="15">
        <f>ROUND(IF(D10="",0,(((DATE(B10,C10,D10)-DATE(B9,C9,D9))+1)/365)),2)</f>
        <v>0</v>
      </c>
      <c r="C11" s="15"/>
      <c r="D11" s="15"/>
      <c r="G11" s="3" t="s">
        <v>6</v>
      </c>
      <c r="H11" s="15">
        <f>ROUND(IF(J10="",0,(((DATE(H10,I10,J10)-DATE(H9,I9,J9))+1)/365)),2)</f>
        <v>0</v>
      </c>
      <c r="I11" s="15"/>
      <c r="J11" s="15"/>
    </row>
    <row r="12" spans="1:11" x14ac:dyDescent="0.25">
      <c r="A12" s="3" t="s">
        <v>2</v>
      </c>
      <c r="B12" s="16" t="str">
        <f>IF(D10="","",IF(DATE(B10,C10,D10)&lt;DATE($B$5,$C$5,$D$5),"No",(IF((OR(AND(DATE(B9,C9,D9)&gt;=DATE($B$5,$C$5,$D$5),DATE(B9,C9,D9)&lt;=DATE($B$6,$C$6,$D$6)),DATE(B10,C10,D10)&lt;DATE($B$6,$C$6,$D$6))),"Yes","No"))))</f>
        <v/>
      </c>
      <c r="C12" s="16"/>
      <c r="D12" s="16"/>
      <c r="G12" s="3" t="s">
        <v>2</v>
      </c>
      <c r="H12" s="16" t="str">
        <f>IF(J10="","",IF(DATE(H10,I10,J10)&lt;DATE($B$5,$C$5,$D$5),"No",(IF((OR(AND(DATE(H9,I9,J9)&gt;=DATE($B$5,$C$5,$D$5),DATE(H9,I9,J9)&lt;=DATE($B$6,$C$6,$D$6)),DATE(H10,I10,J10)&lt;DATE($B$6,$C$6,$D$6))),"Yes","No"))))</f>
        <v/>
      </c>
      <c r="I12" s="16"/>
      <c r="J12" s="16"/>
    </row>
    <row r="13" spans="1:11" x14ac:dyDescent="0.25">
      <c r="A13" s="3" t="s">
        <v>4</v>
      </c>
      <c r="B13" s="15">
        <f>IF(ROUND(IF(D10="",0,(IF(DATE(B10,C10,D10)&lt;DATE($B$6,$C$6,$D$6),DATE(B10,C10,D10),DATE($B$6,$C$6,$D$6))-IF(DATE(B9,C9,D9)&lt;DATE($B$5,$C$5,$D$5),DATE($B$5,$C$5,$D$5),DATE(B9,C9,D9)))/365),2)&lt;0,0,ROUND(IF(D10="",0,(IF(DATE(B10,C10,D10)&lt;DATE($B$6,$C$6,$D$6),DATE(B10,C10,D10),DATE($B$6,$C$6,$D$6))-IF(DATE(B9,C9,D9)&lt;DATE($B$5,$C$5,$D$5),DATE($B$5,$C$5,$D$5),DATE(B9,C9,D9)))/365),2))</f>
        <v>0</v>
      </c>
      <c r="C13" s="15"/>
      <c r="D13" s="15"/>
      <c r="G13" s="3" t="s">
        <v>4</v>
      </c>
      <c r="H13" s="15">
        <f>IF(ROUND(IF(J10="",0,(IF(DATE(H10,I10,J10)&lt;DATE($B$6,$C$6,$D$6),DATE(H10,I10,J10),DATE($B$6,$C$6,$D$6))-IF(DATE(H9,I9,J9)&lt;DATE($B$5,$C$5,$D$5),DATE($B$5,$C$5,$D$5),DATE(H9,I9,J9)))/365),2)&lt;0,0,ROUND(IF(J10="",0,(IF(DATE(H10,I10,J10)&lt;DATE($B$6,$C$6,$D$6),DATE(H10,I10,J10),DATE($B$6,$C$6,$D$6))-IF(DATE(H9,I9,J9)&lt;DATE($B$5,$C$5,$D$5),DATE($B$5,$C$5,$D$5),DATE(H9,I9,J9)))/365),2))</f>
        <v>0</v>
      </c>
      <c r="I13" s="15"/>
      <c r="J13" s="15"/>
    </row>
    <row r="16" spans="1:11" x14ac:dyDescent="0.25">
      <c r="A16" s="3" t="s">
        <v>13</v>
      </c>
      <c r="B16" s="25"/>
      <c r="C16" s="25"/>
      <c r="D16" s="25"/>
      <c r="E16" s="4" t="s">
        <v>24</v>
      </c>
      <c r="G16" s="3" t="s">
        <v>18</v>
      </c>
      <c r="H16" s="1"/>
      <c r="I16" s="1"/>
      <c r="J16" s="1"/>
      <c r="K16" s="4" t="s">
        <v>24</v>
      </c>
    </row>
    <row r="17" spans="1:11" x14ac:dyDescent="0.25">
      <c r="A17" s="3" t="s">
        <v>14</v>
      </c>
      <c r="B17" s="25"/>
      <c r="C17" s="25"/>
      <c r="D17" s="25"/>
      <c r="E17" s="4" t="s">
        <v>24</v>
      </c>
      <c r="G17" s="3" t="s">
        <v>19</v>
      </c>
      <c r="H17" s="1"/>
      <c r="I17" s="1"/>
      <c r="J17" s="1"/>
      <c r="K17" s="4" t="s">
        <v>24</v>
      </c>
    </row>
    <row r="18" spans="1:11" x14ac:dyDescent="0.25">
      <c r="A18" s="3" t="s">
        <v>3</v>
      </c>
      <c r="B18" s="15">
        <f>ROUND(IF(D17="",0,(((DATE(B17,C17,D17)-DATE(B16,C16,D16))+1)/365)),2)</f>
        <v>0</v>
      </c>
      <c r="C18" s="15"/>
      <c r="D18" s="15"/>
      <c r="G18" s="3" t="s">
        <v>7</v>
      </c>
      <c r="H18" s="15">
        <f>ROUND(IF(J17="",0,(((DATE(H17,I17,J17)-DATE(H16,I16,J16))+1)/365)),2)</f>
        <v>0</v>
      </c>
      <c r="I18" s="15"/>
      <c r="J18" s="15"/>
    </row>
    <row r="19" spans="1:11" x14ac:dyDescent="0.25">
      <c r="A19" s="3" t="s">
        <v>2</v>
      </c>
      <c r="B19" s="16" t="str">
        <f>IF(D17="","",IF(DATE(B17,C17,D17)&lt;DATE($B$5,$C$5,$D$5),"No",(IF((OR(AND(DATE(B16,C16,D16)&gt;=DATE($B$5,$C$5,$D$5),DATE(B16,C16,D16)&lt;=DATE($B$6,$C$6,$D$6)),DATE(B17,C17,D17)&lt;DATE($B$6,$C$6,$D$6))),"Yes","No"))))</f>
        <v/>
      </c>
      <c r="C19" s="16"/>
      <c r="D19" s="16"/>
      <c r="G19" s="3" t="s">
        <v>2</v>
      </c>
      <c r="H19" s="16" t="str">
        <f>IF(J17="","",IF(DATE(H17,I17,J17)&lt;DATE($B$5,$C$5,$D$5),"No",(IF((OR(AND(DATE(H16,I16,J16)&gt;=DATE($B$5,$C$5,$D$5),DATE(H16,I16,J16)&lt;=DATE($B$6,$C$6,$D$6)),DATE(H17,I17,J17)&lt;DATE($B$6,$C$6,$D$6))),"Yes","No"))))</f>
        <v/>
      </c>
      <c r="I19" s="16"/>
      <c r="J19" s="16"/>
    </row>
    <row r="20" spans="1:11" x14ac:dyDescent="0.25">
      <c r="A20" s="3" t="s">
        <v>4</v>
      </c>
      <c r="B20" s="15">
        <f>IF(ROUND(IF(D17="",0,(IF(DATE(B17,C17,D17)&lt;DATE($B$6,$C$6,$D$6),DATE(B17,C17,D17),DATE($B$6,$C$6,$D$6))-IF(DATE(B16,C16,D16)&lt;DATE($B$5,$C$5,$D$5),DATE($B$5,$C$5,$D$5),DATE(B16,C16,D16)))/365),2)&lt;0,0,ROUND(IF(D17="",0,(IF(DATE(B17,C17,D17)&lt;DATE($B$6,$C$6,$D$6),DATE(B17,C17,D17),DATE($B$6,$C$6,$D$6))-IF(DATE(B16,C16,D16)&lt;DATE($B$5,$C$5,$D$5),DATE($B$5,$C$5,$D$5),DATE(B16,C16,D16)))/365),2))</f>
        <v>0</v>
      </c>
      <c r="C20" s="15"/>
      <c r="D20" s="15"/>
      <c r="G20" s="3" t="s">
        <v>4</v>
      </c>
      <c r="H20" s="15">
        <f>IF(ROUND(IF(J17="",0,(IF(DATE(H17,I17,J17)&lt;DATE($B$6,$C$6,$D$6),DATE(H17,I17,J17),DATE($B$6,$C$6,$D$6))-IF(DATE(H16,I16,J16)&lt;DATE($B$5,$C$5,$D$5),DATE($B$5,$C$5,$D$5),DATE(H16,I16,J16)))/365),2)&lt;0,0,ROUND(IF(J17="",0,(IF(DATE(H17,I17,J17)&lt;DATE($B$6,$C$6,$D$6),DATE(H17,I17,J17),DATE($B$6,$C$6,$D$6))-IF(DATE(H16,I16,J16)&lt;DATE($B$5,$C$5,$D$5),DATE($B$5,$C$5,$D$5),DATE(H16,I16,J16)))/365),2))</f>
        <v>0</v>
      </c>
      <c r="I20" s="15"/>
      <c r="J20" s="15"/>
    </row>
    <row r="23" spans="1:11" x14ac:dyDescent="0.25">
      <c r="A23" s="3" t="s">
        <v>15</v>
      </c>
      <c r="B23" s="25"/>
      <c r="C23" s="25"/>
      <c r="D23" s="25"/>
      <c r="E23" s="4" t="s">
        <v>24</v>
      </c>
      <c r="G23" s="3" t="s">
        <v>21</v>
      </c>
      <c r="H23" s="1"/>
      <c r="I23" s="1"/>
      <c r="J23" s="1"/>
      <c r="K23" s="4" t="s">
        <v>24</v>
      </c>
    </row>
    <row r="24" spans="1:11" x14ac:dyDescent="0.25">
      <c r="A24" s="3" t="s">
        <v>16</v>
      </c>
      <c r="B24" s="25"/>
      <c r="C24" s="25"/>
      <c r="D24" s="25"/>
      <c r="E24" s="4" t="s">
        <v>24</v>
      </c>
      <c r="G24" s="3" t="s">
        <v>22</v>
      </c>
      <c r="H24" s="1"/>
      <c r="I24" s="1"/>
      <c r="J24" s="1"/>
      <c r="K24" s="4" t="s">
        <v>24</v>
      </c>
    </row>
    <row r="25" spans="1:11" x14ac:dyDescent="0.25">
      <c r="A25" s="3" t="s">
        <v>5</v>
      </c>
      <c r="B25" s="15">
        <f>ROUND(IF(D24="",0,(((DATE(B24,C24,D24)-DATE(B23,C23,D23))+1)/365)),2)</f>
        <v>0</v>
      </c>
      <c r="C25" s="15"/>
      <c r="D25" s="15"/>
      <c r="G25" s="3" t="s">
        <v>8</v>
      </c>
      <c r="H25" s="15">
        <f>ROUND(IF(J24="",0,(((DATE(H24,I24,J24)-DATE(H23,I23,J23))+1)/365)),2)</f>
        <v>0</v>
      </c>
      <c r="I25" s="15"/>
      <c r="J25" s="15"/>
    </row>
    <row r="26" spans="1:11" x14ac:dyDescent="0.25">
      <c r="A26" s="3" t="s">
        <v>2</v>
      </c>
      <c r="B26" s="16" t="str">
        <f>IF(D24="","",IF(DATE(B24,C24,D24)&lt;DATE($B$5,$C$5,$D$5),"No",(IF((OR(AND(DATE(B23,C23,D23)&gt;=DATE($B$5,$C$5,$D$5),DATE(B23,C23,D23)&lt;=DATE($B$6,$C$6,$D$6)),DATE(B24,C24,D24)&lt;DATE($B$6,$C$6,$D$6))),"Yes","No"))))</f>
        <v/>
      </c>
      <c r="C26" s="16"/>
      <c r="D26" s="16"/>
      <c r="G26" s="3" t="s">
        <v>2</v>
      </c>
      <c r="H26" s="16" t="str">
        <f>IF(J24="","",IF(DATE(H24,I24,J24)&lt;DATE($B$5,$C$5,$D$5),"No",(IF((OR(AND(DATE(H23,I23,J23)&gt;=DATE($B$5,$C$5,$D$5),DATE(H23,I23,J23)&lt;=DATE($B$6,$C$6,$D$6)),DATE(H24,I24,J24)&lt;DATE($B$6,$C$6,$D$6))),"Yes","No"))))</f>
        <v/>
      </c>
      <c r="I26" s="16"/>
      <c r="J26" s="16"/>
    </row>
    <row r="27" spans="1:11" x14ac:dyDescent="0.25">
      <c r="A27" s="3" t="s">
        <v>4</v>
      </c>
      <c r="B27" s="15">
        <f>IF(ROUND(IF(D24="",0,(IF(DATE(B24,C24,D24)&lt;DATE($B$6,$C$6,$D$6),DATE(B24,C24,D24),DATE($B$6,$C$6,$D$6))-IF(DATE(B23,C23,D23)&lt;DATE($B$5,$C$5,$D$5),DATE($B$5,$C$5,$D$5),DATE(B23,C23,D23)))/365),2)&lt;0,0,ROUND(IF(D24="",0,(IF(DATE(B24,C24,D24)&lt;DATE($B$6,$C$6,$D$6),DATE(B24,C24,D24),DATE($B$6,$C$6,$D$6))-IF(DATE(B23,C23,D23)&lt;DATE($B$5,$C$5,$D$5),DATE($B$5,$C$5,$D$5),DATE(B23,C23,D23)))/365),2))</f>
        <v>0</v>
      </c>
      <c r="C27" s="15"/>
      <c r="D27" s="15"/>
      <c r="G27" s="3" t="s">
        <v>4</v>
      </c>
      <c r="H27" s="15">
        <f>IF(ROUND(IF(J24="",0,(IF(DATE(H24,I24,J24)&lt;DATE($B$6,$C$6,$D$6),DATE(H24,I24,J24),DATE($B$6,$C$6,$D$6))-IF(DATE(H23,I23,J23)&lt;DATE($B$5,$C$5,$D$5),DATE($B$5,$C$5,$D$5),DATE(H23,I23,J23)))/365),2)&lt;0,0,ROUND(IF(J24="",0,(IF(DATE(H24,I24,J24)&lt;DATE($B$6,$C$6,$D$6),DATE(H24,I24,J24),DATE($B$6,$C$6,$D$6))-IF(DATE(H23,I23,J23)&lt;DATE($B$5,$C$5,$D$5),DATE($B$5,$C$5,$D$5),DATE(H23,I23,J23)))/365),2))</f>
        <v>0</v>
      </c>
      <c r="I27" s="15"/>
      <c r="J27" s="15"/>
    </row>
    <row r="30" spans="1:11" x14ac:dyDescent="0.25">
      <c r="A30" s="2" t="s">
        <v>9</v>
      </c>
      <c r="B30" s="17">
        <f>B11+B18+B25+H11+H18+H25</f>
        <v>0</v>
      </c>
      <c r="C30" s="17"/>
      <c r="D30" s="17"/>
      <c r="E30" s="18" t="str">
        <f>IF(D10="","",IF(B13="","",IF(B30&lt;20,"Service member does not have twenty or more years of service.","Service member has twenty or more years of service.")))</f>
        <v/>
      </c>
      <c r="F30" s="18"/>
      <c r="G30" s="18"/>
      <c r="H30" s="18"/>
      <c r="I30" s="18"/>
      <c r="J30" s="18"/>
    </row>
    <row r="31" spans="1:11" x14ac:dyDescent="0.25">
      <c r="A31" s="2" t="s">
        <v>0</v>
      </c>
      <c r="B31" s="17" t="str">
        <f>IF(D6="","",ROUND((((DATE(B6,C6,D6)-DATE(B5,C5,D5))+1)/365),2))</f>
        <v/>
      </c>
      <c r="C31" s="17"/>
      <c r="D31" s="17"/>
      <c r="E31" s="18" t="str">
        <f>IF(D10="","",IF(B31&lt;20,"Marriage did not last twenty or more years.","Marriage lasted twenty or more years."))</f>
        <v/>
      </c>
      <c r="F31" s="18"/>
      <c r="G31" s="18"/>
      <c r="H31" s="18"/>
      <c r="I31" s="18"/>
      <c r="J31" s="18"/>
    </row>
    <row r="32" spans="1:11" ht="29.25" customHeight="1" x14ac:dyDescent="0.25">
      <c r="A32" s="2" t="s">
        <v>10</v>
      </c>
      <c r="B32" s="17">
        <f>ROUND((B13+B20+B27+H13+H20+H27),2)</f>
        <v>0</v>
      </c>
      <c r="C32" s="17"/>
      <c r="D32" s="17"/>
      <c r="E32" s="9" t="str">
        <f>IF(D10="","",IF(B32&lt;15,"Overlap of military service and marriage was less than fifteen years.",IF(B32&lt;20,"Overlap of military service and marriage was greater than fifteen years and less than twenty years.","Overlap of mlitary service and marriage was equal to or greater than twenty years.")))</f>
        <v/>
      </c>
      <c r="F32" s="9"/>
      <c r="G32" s="9"/>
      <c r="H32" s="9"/>
      <c r="I32" s="9"/>
      <c r="J32" s="9"/>
    </row>
    <row r="34" spans="1:10" ht="30.75" customHeight="1" x14ac:dyDescent="0.25">
      <c r="A34" s="20" t="s">
        <v>23</v>
      </c>
      <c r="B34" s="20"/>
      <c r="C34" s="20"/>
      <c r="D34" s="20"/>
      <c r="E34" s="19" t="str">
        <f>IF(D10="","",IF(AND(B30&gt;=20,B31&gt;=20,B32&lt;15),"Former spouse is not eligible for any military benefits.",IF(AND(B30&gt;=20,B31&gt;=20,B32&lt;20),"Former spouse is eligible for one year of transitional medical benefits.",IF(AND(B30&gt;=20,B31&gt;=20,B32&gt;=20),"Former spouse is eligible for all military benefits and installation privileges on the date the service member is Tricare eligible.","Former spouse is not eligible for any military benefits."))))</f>
        <v/>
      </c>
      <c r="F34" s="9"/>
      <c r="G34" s="9"/>
      <c r="H34" s="9"/>
      <c r="I34" s="9"/>
      <c r="J34" s="9"/>
    </row>
    <row r="35" spans="1:10" x14ac:dyDescent="0.25">
      <c r="A35" s="20"/>
      <c r="B35" s="20"/>
      <c r="C35" s="20"/>
      <c r="D35" s="20"/>
      <c r="E35" s="21" t="str">
        <f>IF(D10="","",IF(B31&lt;10,"If retired pay has been divided, former spouse IS NOT eligible for payment directly from the member's pay center (direct deposit).  Member must remit payments personally.","If retired pay has been divided, former spouse IS eligible for payment directly from the member's pay center (direct deposit)."))</f>
        <v/>
      </c>
      <c r="F35" s="22"/>
      <c r="G35" s="22"/>
      <c r="H35" s="22"/>
      <c r="I35" s="22"/>
      <c r="J35" s="22"/>
    </row>
    <row r="36" spans="1:10" x14ac:dyDescent="0.25">
      <c r="A36" s="20"/>
      <c r="B36" s="20"/>
      <c r="C36" s="20"/>
      <c r="D36" s="20"/>
      <c r="E36" s="21"/>
      <c r="F36" s="22"/>
      <c r="G36" s="22"/>
      <c r="H36" s="22"/>
      <c r="I36" s="22"/>
      <c r="J36" s="22"/>
    </row>
  </sheetData>
  <protectedRanges>
    <protectedRange algorithmName="SHA-512" hashValue="Evz/Vd/WzTRXA090woMcIVKRcykBAplEfZt/O5W/+Ki6ZNfxdBHvbKH6vXKyiPXiwsw+3bpiJ+dT90c7N+TSeQ==" saltValue="IzA9YqGKy5OauxqXoyit2Q==" spinCount="100000" sqref="B3:C4" name="Range1_3_7" securityDescriptor="O:WDG:WDD:(A;;CC;;;BU)"/>
  </protectedRanges>
  <mergeCells count="32">
    <mergeCell ref="E35:J36"/>
    <mergeCell ref="A34:D36"/>
    <mergeCell ref="B31:D31"/>
    <mergeCell ref="B11:D11"/>
    <mergeCell ref="B12:D12"/>
    <mergeCell ref="B18:D18"/>
    <mergeCell ref="B19:D19"/>
    <mergeCell ref="B13:D13"/>
    <mergeCell ref="B25:D25"/>
    <mergeCell ref="B26:D26"/>
    <mergeCell ref="B27:D27"/>
    <mergeCell ref="H11:J11"/>
    <mergeCell ref="H12:J12"/>
    <mergeCell ref="H13:J13"/>
    <mergeCell ref="H18:J18"/>
    <mergeCell ref="H19:J19"/>
    <mergeCell ref="H20:J20"/>
    <mergeCell ref="E34:J34"/>
    <mergeCell ref="A1:K1"/>
    <mergeCell ref="A2:K2"/>
    <mergeCell ref="B3:D3"/>
    <mergeCell ref="A8:K8"/>
    <mergeCell ref="B4:D4"/>
    <mergeCell ref="H25:J25"/>
    <mergeCell ref="H26:J26"/>
    <mergeCell ref="H27:J27"/>
    <mergeCell ref="B32:D32"/>
    <mergeCell ref="B30:D30"/>
    <mergeCell ref="E30:J30"/>
    <mergeCell ref="E31:J31"/>
    <mergeCell ref="E32:J32"/>
    <mergeCell ref="B20:D20"/>
  </mergeCells>
  <conditionalFormatting sqref="E30:J30">
    <cfRule type="containsBlanks" dxfId="18" priority="20">
      <formula>LEN(TRIM(E30))=0</formula>
    </cfRule>
    <cfRule type="cellIs" dxfId="17" priority="21" operator="equal">
      <formula>"Service member has twenty or more years of service."</formula>
    </cfRule>
    <cfRule type="cellIs" dxfId="16" priority="22" operator="equal">
      <formula>"Service member does not have twenty or more years of service."</formula>
    </cfRule>
  </conditionalFormatting>
  <conditionalFormatting sqref="E31:J31">
    <cfRule type="containsBlanks" dxfId="15" priority="17">
      <formula>LEN(TRIM(E31))=0</formula>
    </cfRule>
    <cfRule type="cellIs" dxfId="14" priority="18" operator="equal">
      <formula>"Marriage lasted twenty or more years."</formula>
    </cfRule>
    <cfRule type="cellIs" dxfId="13" priority="19" operator="equal">
      <formula>"Marriage did not last twenty or more years."</formula>
    </cfRule>
  </conditionalFormatting>
  <conditionalFormatting sqref="E32:J32">
    <cfRule type="cellIs" dxfId="12" priority="13" operator="equal">
      <formula>"Overlap of military service and marriage was greater than fifteen years and less than twenty years."</formula>
    </cfRule>
    <cfRule type="containsBlanks" dxfId="11" priority="14">
      <formula>LEN(TRIM(E32))=0</formula>
    </cfRule>
    <cfRule type="cellIs" dxfId="10" priority="15" operator="equal">
      <formula>"Overlap of mlitary service and marriage was equal to or greater than twenty years."</formula>
    </cfRule>
    <cfRule type="cellIs" dxfId="9" priority="16" operator="equal">
      <formula>"Overlap of military service and marriage was less than fifteen years."</formula>
    </cfRule>
  </conditionalFormatting>
  <conditionalFormatting sqref="E34:J34">
    <cfRule type="cellIs" dxfId="2" priority="6" operator="equal">
      <formula>"Former spouse is eligible for all military benefits and installation privileges on the date the service member is Tricare eligible."</formula>
    </cfRule>
    <cfRule type="cellIs" dxfId="1" priority="7" operator="equal">
      <formula>"Former spouse is eligible for one year of transitional medical benefits."</formula>
    </cfRule>
    <cfRule type="cellIs" dxfId="0" priority="8" operator="equal">
      <formula>"Former spouse is not eligible for any military benefits."</formula>
    </cfRule>
    <cfRule type="cellIs" dxfId="8" priority="9" operator="equal">
      <formula>"Overlap of military service and marriage was greater than fifteen years and less than twenty years."</formula>
    </cfRule>
    <cfRule type="cellIs" dxfId="7" priority="11" operator="equal">
      <formula>"Overlap of mlitary service and marriage was equal to or greater than twenty years."</formula>
    </cfRule>
    <cfRule type="cellIs" dxfId="6" priority="12" operator="equal">
      <formula>"Overlap of military service and marriage was less than fifteen years."</formula>
    </cfRule>
    <cfRule type="containsBlanks" dxfId="5" priority="23">
      <formula>LEN(TRIM(E34))=0</formula>
    </cfRule>
  </conditionalFormatting>
  <conditionalFormatting sqref="E35:J36">
    <cfRule type="cellIs" dxfId="4" priority="2" operator="equal">
      <formula>"If retired pay has been divided, former spouse IS NOT eligible for payment directly from the member's pay center (direct deposit).  Member must remit payments personally."</formula>
    </cfRule>
    <cfRule type="cellIs" dxfId="3" priority="1" operator="equal">
      <formula>"If retired pay has been divided, former spouse IS eligible for payment directly from the member's pay center (direct deposit)."</formula>
    </cfRule>
  </conditionalFormatting>
  <dataValidations count="1">
    <dataValidation type="textLength" allowBlank="1" showInputMessage="1" showErrorMessage="1" prompt="Name must between 1 and 30 characters" sqref="B3:B4" xr:uid="{EAF1440D-7D2D-4256-A9EF-0F80EAD62A2A}">
      <formula1>1</formula1>
      <formula2>30</formula2>
    </dataValidation>
  </dataValidations>
  <printOptions horizontalCentered="1"/>
  <pageMargins left="0.25" right="0.25" top="0.45" bottom="0.45" header="0.25" footer="0.25"/>
  <pageSetup scale="86" orientation="landscape" horizontalDpi="1200" verticalDpi="1200" r:id="rId1"/>
  <headerFooter>
    <oddHeader>&amp;LThis tool is a copyrighted product of http://www.rcretirement.com</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Clear_TRICARE_Data">
                <anchor moveWithCells="1">
                  <from>
                    <xdr:col>8</xdr:col>
                    <xdr:colOff>28575</xdr:colOff>
                    <xdr:row>2</xdr:row>
                    <xdr:rowOff>19050</xdr:rowOff>
                  </from>
                  <to>
                    <xdr:col>10</xdr:col>
                    <xdr:colOff>685800</xdr:colOff>
                    <xdr:row>3</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Kazekage12</dc:creator>
  <cp:lastModifiedBy>Kazekage12</cp:lastModifiedBy>
  <cp:lastPrinted>2018-02-06T14:43:45Z</cp:lastPrinted>
  <dcterms:created xsi:type="dcterms:W3CDTF">2018-02-04T01:49:02Z</dcterms:created>
  <dcterms:modified xsi:type="dcterms:W3CDTF">2018-02-07T02:11:06Z</dcterms:modified>
</cp:coreProperties>
</file>